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6" windowWidth="15576" windowHeight="12072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H17" i="1" l="1"/>
  <c r="F17" i="1"/>
  <c r="G44" i="1" l="1"/>
  <c r="E44" i="1"/>
  <c r="D44" i="1"/>
  <c r="F25" i="1"/>
  <c r="F23" i="1"/>
  <c r="F33" i="1"/>
  <c r="H19" i="1"/>
  <c r="F19" i="1"/>
  <c r="H18" i="1"/>
  <c r="F18" i="1"/>
  <c r="H14" i="1"/>
  <c r="F14" i="1"/>
  <c r="H13" i="1"/>
  <c r="F13" i="1"/>
  <c r="H12" i="1"/>
  <c r="F12" i="1"/>
  <c r="H33" i="1" l="1"/>
  <c r="H25" i="1"/>
  <c r="H23" i="1"/>
  <c r="H21" i="1"/>
  <c r="F21" i="1"/>
  <c r="H16" i="1"/>
  <c r="F16" i="1"/>
  <c r="H15" i="1"/>
  <c r="F15" i="1"/>
  <c r="H11" i="1"/>
  <c r="F11" i="1"/>
  <c r="H10" i="1"/>
  <c r="F10" i="1"/>
  <c r="H9" i="1"/>
  <c r="F9" i="1"/>
  <c r="J49" i="1"/>
  <c r="H8" i="1"/>
  <c r="F8" i="1"/>
  <c r="J53" i="1" s="1"/>
  <c r="H7" i="1"/>
  <c r="F7" i="1"/>
  <c r="H6" i="1"/>
  <c r="F6" i="1"/>
  <c r="J48" i="1"/>
  <c r="J52" i="1"/>
  <c r="F44" i="1" l="1"/>
  <c r="H44" i="1"/>
  <c r="J54" i="1"/>
  <c r="F49" i="1"/>
  <c r="F48" i="1"/>
  <c r="F50" i="1" s="1"/>
</calcChain>
</file>

<file path=xl/sharedStrings.xml><?xml version="1.0" encoding="utf-8"?>
<sst xmlns="http://schemas.openxmlformats.org/spreadsheetml/2006/main" count="100" uniqueCount="91">
  <si>
    <t>Kultur o Fritid</t>
  </si>
  <si>
    <t>Proj nr</t>
  </si>
  <si>
    <t>Annan</t>
  </si>
  <si>
    <t>Text</t>
  </si>
  <si>
    <t>Utfall</t>
  </si>
  <si>
    <t xml:space="preserve">Budget </t>
  </si>
  <si>
    <t>Prognos-utfall</t>
  </si>
  <si>
    <t>Prognos</t>
  </si>
  <si>
    <t>Avvikelse</t>
  </si>
  <si>
    <t>Objektnummer i</t>
  </si>
  <si>
    <t>I anspråktagande</t>
  </si>
  <si>
    <t>Anm</t>
  </si>
  <si>
    <t>koddel</t>
  </si>
  <si>
    <t>Bud-Prog</t>
  </si>
  <si>
    <t>anläggningsreskontra</t>
  </si>
  <si>
    <t>datum</t>
  </si>
  <si>
    <t>avsk tid</t>
  </si>
  <si>
    <t>15044</t>
  </si>
  <si>
    <t>Bokchip</t>
  </si>
  <si>
    <t>nov</t>
  </si>
  <si>
    <t>15045</t>
  </si>
  <si>
    <t>Lekparksplan</t>
  </si>
  <si>
    <t>sept</t>
  </si>
  <si>
    <t>15048</t>
  </si>
  <si>
    <t>Parkplan</t>
  </si>
  <si>
    <t>okt</t>
  </si>
  <si>
    <t>15053</t>
  </si>
  <si>
    <t>15054</t>
  </si>
  <si>
    <t>Uppm.kulturh.pl.Öjebyn</t>
  </si>
  <si>
    <t>15058</t>
  </si>
  <si>
    <t>Konstparken</t>
  </si>
  <si>
    <t>15067</t>
  </si>
  <si>
    <t>Folkhälsoåtgärder</t>
  </si>
  <si>
    <t>15087</t>
  </si>
  <si>
    <t>Muddringsplan</t>
  </si>
  <si>
    <t>maj</t>
  </si>
  <si>
    <t>15100</t>
  </si>
  <si>
    <t>Modernisering park</t>
  </si>
  <si>
    <t>15200</t>
  </si>
  <si>
    <t>Modernisering anläggn.</t>
  </si>
  <si>
    <t>aug</t>
  </si>
  <si>
    <t>15300</t>
  </si>
  <si>
    <t>Ospec.investram KF</t>
  </si>
  <si>
    <t>15400</t>
  </si>
  <si>
    <t>15401</t>
  </si>
  <si>
    <t>Strömkajen</t>
  </si>
  <si>
    <t>15403</t>
  </si>
  <si>
    <t>Specialsjökort</t>
  </si>
  <si>
    <t>15407</t>
  </si>
  <si>
    <t>Infrastruktur Renöhamn</t>
  </si>
  <si>
    <t>15</t>
  </si>
  <si>
    <t>Invest kultur/fritid</t>
  </si>
  <si>
    <t xml:space="preserve">                                                                                                                                                                                               </t>
  </si>
  <si>
    <t>20 år</t>
  </si>
  <si>
    <t>10 år</t>
  </si>
  <si>
    <t>dec</t>
  </si>
  <si>
    <t>juli</t>
  </si>
  <si>
    <t>juni</t>
  </si>
  <si>
    <t>Investeringar 2014</t>
  </si>
  <si>
    <t>15062</t>
  </si>
  <si>
    <t>15064</t>
  </si>
  <si>
    <t>Friidrottshallen, inventarier</t>
  </si>
  <si>
    <t>15066</t>
  </si>
  <si>
    <t>Pitholms sporthall, inventarier</t>
  </si>
  <si>
    <t>15097</t>
  </si>
  <si>
    <t>15098</t>
  </si>
  <si>
    <t>Bokbuss</t>
  </si>
  <si>
    <t>Skatepark</t>
  </si>
  <si>
    <t>15315</t>
  </si>
  <si>
    <t>Badbrygga Norrstrand</t>
  </si>
  <si>
    <t>15317</t>
  </si>
  <si>
    <t>Skärgårdsbil NYK571</t>
  </si>
  <si>
    <t>Toro gräsklippare, parken</t>
  </si>
  <si>
    <t>SA Ljud/teknikinvesteringar</t>
  </si>
  <si>
    <t>Infodisk, biblioteket</t>
  </si>
  <si>
    <t>LF Arena Hjullastare</t>
  </si>
  <si>
    <t>15404</t>
  </si>
  <si>
    <t>2 st betongbryggor Stenskär</t>
  </si>
  <si>
    <t>Lyftkran, båt</t>
  </si>
  <si>
    <t>Brygga, Mellerstön</t>
  </si>
  <si>
    <t>Fingermanholmen</t>
  </si>
  <si>
    <t>Toatömning, Renön</t>
  </si>
  <si>
    <t>Muddring Rosvik</t>
  </si>
  <si>
    <t>Skärgårdspaketet</t>
  </si>
  <si>
    <r>
      <t>LF Arena Fotbollsplan</t>
    </r>
    <r>
      <rPr>
        <vertAlign val="superscript"/>
        <sz val="11"/>
        <color theme="1"/>
        <rFont val="Calibri"/>
        <family val="2"/>
        <scheme val="minor"/>
      </rPr>
      <t>1</t>
    </r>
  </si>
  <si>
    <r>
      <t>Konstgräsplan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</si>
  <si>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Osäkerhet kring om det hinner göras något i år p.g.a. överprövning av upphandling av ny konstgräsplan LF.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</si>
  <si>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Markarbete, 2 mkr. Osäkert om det hinner att starta. Påverkas av hur Airdome-utredningen går.</t>
    </r>
  </si>
  <si>
    <t>jan-april  2014</t>
  </si>
  <si>
    <t>Muddringsplan Rosvik</t>
  </si>
  <si>
    <t>maj-dec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</si>
</sst>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,###,###,##0.0"/>
    <numFmt numFmtId="165" formatCode="#,##0.0"/>
    <numFmt numFmtId="166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name val="Calibri"/>
      <family val="2"/>
    </font>
    <font>
      <sz val="11"/>
      <name val="Calibri"/>
      <family val="2"/>
      <scheme val="minor"/>
    </font>
    <font>
      <b/>
      <sz val="10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1"/>
      <name val="Times New Roman"/>
      <family val="1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/>
    <xf numFmtId="0" fontId="1" fillId="0" borderId="0" xfId="0" applyFont="1" applyAlignment="1"/>
    <xf numFmtId="0" fontId="2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165" fontId="3" fillId="0" borderId="0" xfId="0" applyNumberFormat="1" applyFont="1" applyBorder="1" applyProtection="1"/>
    <xf numFmtId="166" fontId="3" fillId="0" borderId="0" xfId="0" applyNumberFormat="1" applyFont="1" applyBorder="1" applyProtection="1"/>
    <xf numFmtId="0" fontId="3" fillId="0" borderId="0" xfId="0" applyFont="1" applyBorder="1" applyProtection="1"/>
    <xf numFmtId="0" fontId="4" fillId="2" borderId="1" xfId="0" applyFont="1" applyFill="1" applyBorder="1" applyAlignment="1" applyProtection="1">
      <alignment horizontal="left"/>
    </xf>
    <xf numFmtId="0" fontId="4" fillId="2" borderId="1" xfId="0" applyFont="1" applyFill="1" applyBorder="1" applyProtection="1"/>
    <xf numFmtId="0" fontId="4" fillId="2" borderId="2" xfId="0" applyFont="1" applyFill="1" applyBorder="1" applyAlignment="1" applyProtection="1">
      <alignment horizontal="left"/>
    </xf>
    <xf numFmtId="0" fontId="4" fillId="2" borderId="2" xfId="0" applyFont="1" applyFill="1" applyBorder="1" applyProtection="1"/>
    <xf numFmtId="165" fontId="5" fillId="0" borderId="0" xfId="0" applyNumberFormat="1" applyFont="1" applyFill="1" applyBorder="1" applyAlignment="1" applyProtection="1">
      <alignment horizontal="right"/>
    </xf>
    <xf numFmtId="165" fontId="0" fillId="0" borderId="0" xfId="0" applyNumberFormat="1"/>
    <xf numFmtId="164" fontId="0" fillId="0" borderId="3" xfId="0" applyNumberFormat="1" applyFill="1" applyBorder="1" applyAlignment="1">
      <alignment horizontal="right"/>
    </xf>
    <xf numFmtId="165" fontId="0" fillId="0" borderId="3" xfId="0" applyNumberFormat="1" applyFill="1" applyBorder="1"/>
    <xf numFmtId="0" fontId="0" fillId="0" borderId="0" xfId="0" applyFill="1"/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164" fontId="0" fillId="0" borderId="0" xfId="0" applyNumberFormat="1" applyFill="1" applyBorder="1" applyAlignment="1">
      <alignment horizontal="right"/>
    </xf>
    <xf numFmtId="165" fontId="0" fillId="0" borderId="0" xfId="0" applyNumberFormat="1" applyFill="1" applyBorder="1"/>
    <xf numFmtId="49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right"/>
    </xf>
    <xf numFmtId="165" fontId="0" fillId="0" borderId="0" xfId="0" applyNumberFormat="1" applyFill="1"/>
    <xf numFmtId="0" fontId="7" fillId="0" borderId="0" xfId="0" applyFont="1"/>
    <xf numFmtId="49" fontId="0" fillId="0" borderId="0" xfId="0" applyNumberFormat="1" applyFill="1" applyAlignment="1">
      <alignment horizontal="left"/>
    </xf>
    <xf numFmtId="164" fontId="0" fillId="0" borderId="0" xfId="0" applyNumberFormat="1" applyFill="1" applyAlignment="1">
      <alignment horizontal="right"/>
    </xf>
    <xf numFmtId="0" fontId="0" fillId="0" borderId="0" xfId="0" applyNumberFormat="1" applyFill="1" applyAlignment="1">
      <alignment horizontal="right"/>
    </xf>
    <xf numFmtId="164" fontId="0" fillId="3" borderId="0" xfId="0" applyNumberFormat="1" applyFill="1" applyAlignment="1">
      <alignment horizontal="right"/>
    </xf>
    <xf numFmtId="165" fontId="0" fillId="4" borderId="0" xfId="0" applyNumberFormat="1" applyFill="1"/>
    <xf numFmtId="0" fontId="0" fillId="3" borderId="3" xfId="0" applyFill="1" applyBorder="1"/>
    <xf numFmtId="164" fontId="1" fillId="0" borderId="0" xfId="0" applyNumberFormat="1" applyFont="1" applyAlignment="1">
      <alignment horizontal="right"/>
    </xf>
    <xf numFmtId="164" fontId="0" fillId="4" borderId="4" xfId="0" applyNumberFormat="1" applyFill="1" applyBorder="1" applyAlignment="1">
      <alignment horizontal="right"/>
    </xf>
    <xf numFmtId="0" fontId="3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8" fillId="2" borderId="1" xfId="0" applyFont="1" applyFill="1" applyBorder="1" applyAlignment="1" applyProtection="1">
      <alignment horizontal="left"/>
    </xf>
    <xf numFmtId="0" fontId="8" fillId="2" borderId="2" xfId="0" applyFont="1" applyFill="1" applyBorder="1" applyAlignment="1" applyProtection="1">
      <alignment horizontal="left"/>
    </xf>
    <xf numFmtId="0" fontId="0" fillId="0" borderId="0" xfId="0" applyBorder="1"/>
    <xf numFmtId="0" fontId="0" fillId="0" borderId="5" xfId="0" applyFill="1" applyBorder="1"/>
    <xf numFmtId="165" fontId="0" fillId="4" borderId="0" xfId="0" applyNumberFormat="1" applyFill="1" applyBorder="1"/>
    <xf numFmtId="165" fontId="0" fillId="3" borderId="0" xfId="0" applyNumberFormat="1" applyFill="1" applyBorder="1"/>
    <xf numFmtId="1" fontId="0" fillId="4" borderId="0" xfId="0" applyNumberForma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Border="1"/>
    <xf numFmtId="0" fontId="0" fillId="3" borderId="0" xfId="0" applyFill="1" applyBorder="1"/>
    <xf numFmtId="0" fontId="0" fillId="4" borderId="0" xfId="0" applyFill="1" applyBorder="1"/>
    <xf numFmtId="0" fontId="4" fillId="2" borderId="6" xfId="0" applyFont="1" applyFill="1" applyBorder="1" applyAlignment="1" applyProtection="1">
      <alignment horizontal="left"/>
    </xf>
    <xf numFmtId="0" fontId="4" fillId="2" borderId="7" xfId="0" applyFont="1" applyFill="1" applyBorder="1" applyAlignment="1" applyProtection="1">
      <alignment horizontal="left"/>
    </xf>
    <xf numFmtId="0" fontId="1" fillId="0" borderId="0" xfId="0" applyFont="1" applyBorder="1" applyAlignment="1"/>
    <xf numFmtId="49" fontId="0" fillId="0" borderId="8" xfId="0" applyNumberFormat="1" applyBorder="1" applyAlignment="1">
      <alignment horizontal="left"/>
    </xf>
    <xf numFmtId="0" fontId="0" fillId="0" borderId="8" xfId="0" applyBorder="1"/>
    <xf numFmtId="49" fontId="1" fillId="5" borderId="9" xfId="0" applyNumberFormat="1" applyFont="1" applyFill="1" applyBorder="1" applyAlignment="1">
      <alignment horizontal="left"/>
    </xf>
    <xf numFmtId="0" fontId="1" fillId="5" borderId="4" xfId="0" applyFont="1" applyFill="1" applyBorder="1" applyAlignment="1"/>
    <xf numFmtId="164" fontId="1" fillId="5" borderId="4" xfId="0" applyNumberFormat="1" applyFont="1" applyFill="1" applyBorder="1" applyAlignment="1">
      <alignment horizontal="right"/>
    </xf>
    <xf numFmtId="164" fontId="1" fillId="5" borderId="7" xfId="0" applyNumberFormat="1" applyFont="1" applyFill="1" applyBorder="1" applyAlignment="1">
      <alignment horizontal="right"/>
    </xf>
    <xf numFmtId="49" fontId="10" fillId="0" borderId="8" xfId="0" applyNumberFormat="1" applyFont="1" applyBorder="1" applyAlignment="1">
      <alignment horizontal="left"/>
    </xf>
    <xf numFmtId="0" fontId="10" fillId="0" borderId="0" xfId="0" applyFont="1" applyBorder="1" applyAlignment="1"/>
    <xf numFmtId="0" fontId="10" fillId="0" borderId="0" xfId="0" applyFont="1" applyBorder="1"/>
    <xf numFmtId="49" fontId="1" fillId="0" borderId="8" xfId="0" applyNumberFormat="1" applyFont="1" applyBorder="1" applyAlignment="1">
      <alignment horizontal="left"/>
    </xf>
    <xf numFmtId="0" fontId="1" fillId="0" borderId="0" xfId="0" applyFont="1" applyBorder="1"/>
    <xf numFmtId="49" fontId="12" fillId="0" borderId="0" xfId="0" applyNumberFormat="1" applyFont="1" applyFill="1" applyAlignment="1">
      <alignment horizontal="right"/>
    </xf>
    <xf numFmtId="0" fontId="8" fillId="5" borderId="1" xfId="0" applyFont="1" applyFill="1" applyBorder="1" applyAlignment="1" applyProtection="1">
      <alignment horizontal="left"/>
    </xf>
    <xf numFmtId="0" fontId="8" fillId="5" borderId="1" xfId="0" applyFont="1" applyFill="1" applyBorder="1" applyAlignment="1" applyProtection="1">
      <alignment horizontal="center"/>
    </xf>
    <xf numFmtId="166" fontId="8" fillId="5" borderId="1" xfId="0" applyNumberFormat="1" applyFont="1" applyFill="1" applyBorder="1" applyAlignment="1" applyProtection="1">
      <alignment horizontal="center"/>
    </xf>
    <xf numFmtId="0" fontId="8" fillId="5" borderId="2" xfId="0" applyFont="1" applyFill="1" applyBorder="1" applyAlignment="1" applyProtection="1">
      <alignment horizontal="left"/>
    </xf>
    <xf numFmtId="1" fontId="8" fillId="5" borderId="2" xfId="0" applyNumberFormat="1" applyFont="1" applyFill="1" applyBorder="1" applyAlignment="1" applyProtection="1">
      <alignment horizontal="center"/>
    </xf>
    <xf numFmtId="0" fontId="8" fillId="5" borderId="2" xfId="0" applyFont="1" applyFill="1" applyBorder="1" applyAlignment="1" applyProtection="1">
      <alignment horizontal="center"/>
    </xf>
    <xf numFmtId="0" fontId="8" fillId="2" borderId="11" xfId="0" applyFont="1" applyFill="1" applyBorder="1" applyAlignment="1" applyProtection="1">
      <alignment horizontal="left"/>
    </xf>
    <xf numFmtId="0" fontId="8" fillId="2" borderId="9" xfId="0" applyFont="1" applyFill="1" applyBorder="1" applyAlignment="1" applyProtection="1">
      <alignment horizontal="left"/>
    </xf>
    <xf numFmtId="49" fontId="0" fillId="0" borderId="10" xfId="0" applyNumberFormat="1" applyBorder="1" applyAlignment="1">
      <alignment horizontal="left"/>
    </xf>
    <xf numFmtId="165" fontId="0" fillId="0" borderId="10" xfId="0" applyNumberFormat="1" applyFill="1" applyBorder="1"/>
    <xf numFmtId="165" fontId="6" fillId="0" borderId="10" xfId="0" applyNumberFormat="1" applyFont="1" applyFill="1" applyBorder="1" applyAlignment="1" applyProtection="1">
      <alignment horizontal="right"/>
    </xf>
    <xf numFmtId="164" fontId="7" fillId="0" borderId="10" xfId="0" applyNumberFormat="1" applyFont="1" applyFill="1" applyBorder="1" applyAlignment="1">
      <alignment horizontal="right"/>
    </xf>
    <xf numFmtId="164" fontId="0" fillId="0" borderId="10" xfId="0" applyNumberFormat="1" applyFill="1" applyBorder="1" applyAlignment="1">
      <alignment horizontal="right"/>
    </xf>
    <xf numFmtId="0" fontId="0" fillId="0" borderId="10" xfId="0" applyBorder="1"/>
    <xf numFmtId="0" fontId="0" fillId="0" borderId="10" xfId="0" applyFill="1" applyBorder="1"/>
    <xf numFmtId="49" fontId="1" fillId="0" borderId="10" xfId="0" applyNumberFormat="1" applyFont="1" applyBorder="1" applyAlignment="1">
      <alignment horizontal="left"/>
    </xf>
    <xf numFmtId="49" fontId="10" fillId="0" borderId="10" xfId="0" applyNumberFormat="1" applyFont="1" applyBorder="1" applyAlignment="1">
      <alignment horizontal="left"/>
    </xf>
    <xf numFmtId="165" fontId="9" fillId="0" borderId="10" xfId="0" applyNumberFormat="1" applyFont="1" applyFill="1" applyBorder="1"/>
    <xf numFmtId="164" fontId="0" fillId="0" borderId="10" xfId="0" applyNumberFormat="1" applyFont="1" applyFill="1" applyBorder="1" applyAlignment="1">
      <alignment horizontal="right"/>
    </xf>
    <xf numFmtId="164" fontId="9" fillId="0" borderId="10" xfId="0" applyNumberFormat="1" applyFont="1" applyFill="1" applyBorder="1" applyAlignment="1">
      <alignment horizontal="right"/>
    </xf>
    <xf numFmtId="165" fontId="5" fillId="0" borderId="10" xfId="0" applyNumberFormat="1" applyFont="1" applyFill="1" applyBorder="1" applyAlignment="1" applyProtection="1">
      <alignment horizontal="right"/>
    </xf>
    <xf numFmtId="49" fontId="14" fillId="0" borderId="0" xfId="0" applyNumberFormat="1" applyFont="1" applyFill="1" applyAlignment="1">
      <alignment horizontal="left"/>
    </xf>
    <xf numFmtId="165" fontId="1" fillId="0" borderId="10" xfId="0" applyNumberFormat="1" applyFont="1" applyFill="1" applyBorder="1"/>
    <xf numFmtId="164" fontId="1" fillId="0" borderId="10" xfId="0" applyNumberFormat="1" applyFont="1" applyFill="1" applyBorder="1" applyAlignment="1">
      <alignment horizontal="right"/>
    </xf>
    <xf numFmtId="0" fontId="1" fillId="0" borderId="10" xfId="0" applyFont="1" applyFill="1" applyBorder="1"/>
    <xf numFmtId="0" fontId="0" fillId="0" borderId="10" xfId="0" applyFont="1" applyFill="1" applyBorder="1"/>
    <xf numFmtId="164" fontId="10" fillId="0" borderId="10" xfId="0" applyNumberFormat="1" applyFont="1" applyFill="1" applyBorder="1" applyAlignment="1">
      <alignment horizontal="right"/>
    </xf>
    <xf numFmtId="165" fontId="13" fillId="0" borderId="10" xfId="0" applyNumberFormat="1" applyFont="1" applyFill="1" applyBorder="1" applyAlignment="1" applyProtection="1">
      <alignment horizontal="right"/>
    </xf>
    <xf numFmtId="0" fontId="0" fillId="0" borderId="0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7"/>
  <sheetViews>
    <sheetView tabSelected="1" topLeftCell="C4" workbookViewId="0">
      <selection activeCell="G44" sqref="G44"/>
    </sheetView>
  </sheetViews>
  <sheetFormatPr defaultColWidth="9.109375" defaultRowHeight="14.4" x14ac:dyDescent="0.3"/>
  <cols>
    <col min="1" max="1" width="6.44140625" style="1" hidden="1" customWidth="1"/>
    <col min="2" max="2" width="6.109375" style="1" hidden="1" customWidth="1"/>
    <col min="3" max="3" width="27.44140625" style="1" customWidth="1"/>
    <col min="4" max="4" width="12.88671875" style="1" bestFit="1" customWidth="1"/>
    <col min="5" max="5" width="10.5546875" style="1" customWidth="1"/>
    <col min="6" max="6" width="14" style="1" customWidth="1"/>
    <col min="7" max="7" width="11.5546875" style="1" bestFit="1" customWidth="1"/>
    <col min="8" max="8" width="9.6640625" style="1" bestFit="1" customWidth="1"/>
    <col min="9" max="9" width="9.33203125" style="1" hidden="1" customWidth="1"/>
    <col min="10" max="10" width="0" style="1" hidden="1" customWidth="1"/>
    <col min="11" max="11" width="7" style="1" hidden="1" customWidth="1"/>
    <col min="12" max="15" width="0" style="1" hidden="1" customWidth="1"/>
    <col min="16" max="16384" width="9.109375" style="1"/>
  </cols>
  <sheetData>
    <row r="1" spans="1:17" s="33" customFormat="1" ht="12.75" customHeight="1" x14ac:dyDescent="0.25">
      <c r="B1" s="3"/>
      <c r="C1" s="3" t="s">
        <v>0</v>
      </c>
      <c r="D1" s="4"/>
      <c r="E1" s="4"/>
      <c r="F1" s="5"/>
      <c r="G1" s="5"/>
      <c r="H1" s="6"/>
      <c r="I1" s="7"/>
      <c r="J1" s="4"/>
      <c r="K1" s="4"/>
      <c r="L1" s="7"/>
    </row>
    <row r="2" spans="1:17" s="33" customFormat="1" ht="12.75" customHeight="1" x14ac:dyDescent="0.25">
      <c r="B2" s="3"/>
      <c r="C2" s="3" t="s">
        <v>58</v>
      </c>
      <c r="D2" s="4"/>
      <c r="E2" s="4"/>
      <c r="F2" s="5"/>
      <c r="G2" s="5"/>
      <c r="H2" s="6"/>
      <c r="I2" s="7"/>
      <c r="J2" s="4"/>
      <c r="K2" s="4"/>
      <c r="L2" s="7"/>
    </row>
    <row r="3" spans="1:17" s="33" customFormat="1" ht="12.75" customHeight="1" x14ac:dyDescent="0.25">
      <c r="A3" s="4"/>
      <c r="B3" s="4"/>
      <c r="C3" s="4"/>
      <c r="D3" s="4"/>
      <c r="E3" s="4"/>
      <c r="F3" s="5"/>
      <c r="G3" s="5"/>
      <c r="H3" s="6"/>
      <c r="I3" s="7"/>
      <c r="J3" s="4"/>
      <c r="K3" s="4"/>
      <c r="L3" s="1"/>
    </row>
    <row r="4" spans="1:17" s="34" customFormat="1" ht="14.1" customHeight="1" x14ac:dyDescent="0.3">
      <c r="A4" s="35" t="s">
        <v>1</v>
      </c>
      <c r="B4" s="67" t="s">
        <v>2</v>
      </c>
      <c r="C4" s="61" t="s">
        <v>3</v>
      </c>
      <c r="D4" s="62" t="s">
        <v>4</v>
      </c>
      <c r="E4" s="62" t="s">
        <v>5</v>
      </c>
      <c r="F4" s="63" t="s">
        <v>6</v>
      </c>
      <c r="G4" s="63" t="s">
        <v>7</v>
      </c>
      <c r="H4" s="62" t="s">
        <v>8</v>
      </c>
      <c r="I4" s="46" t="s">
        <v>9</v>
      </c>
      <c r="J4" s="8" t="s">
        <v>10</v>
      </c>
      <c r="K4" s="9" t="s">
        <v>11</v>
      </c>
      <c r="L4" s="1"/>
    </row>
    <row r="5" spans="1:17" s="34" customFormat="1" ht="14.1" customHeight="1" x14ac:dyDescent="0.3">
      <c r="A5" s="36"/>
      <c r="B5" s="68" t="s">
        <v>12</v>
      </c>
      <c r="C5" s="64"/>
      <c r="D5" s="65" t="s">
        <v>88</v>
      </c>
      <c r="E5" s="65">
        <v>2014</v>
      </c>
      <c r="F5" s="65" t="s">
        <v>90</v>
      </c>
      <c r="G5" s="65">
        <v>2014</v>
      </c>
      <c r="H5" s="66" t="s">
        <v>13</v>
      </c>
      <c r="I5" s="47" t="s">
        <v>14</v>
      </c>
      <c r="J5" s="10" t="s">
        <v>15</v>
      </c>
      <c r="K5" s="11" t="s">
        <v>16</v>
      </c>
      <c r="L5" s="1"/>
    </row>
    <row r="6" spans="1:17" ht="15" x14ac:dyDescent="0.25">
      <c r="A6" s="49" t="s">
        <v>17</v>
      </c>
      <c r="B6" s="37"/>
      <c r="C6" s="69" t="s">
        <v>18</v>
      </c>
      <c r="D6" s="83"/>
      <c r="E6" s="73">
        <v>130</v>
      </c>
      <c r="F6" s="70">
        <f t="shared" ref="F6:F23" si="0">+G6-D6</f>
        <v>80</v>
      </c>
      <c r="G6" s="79">
        <v>80</v>
      </c>
      <c r="H6" s="73">
        <f t="shared" ref="H6:H25" si="1">+E6-G6</f>
        <v>50</v>
      </c>
      <c r="J6" s="29" t="s">
        <v>19</v>
      </c>
      <c r="K6" s="38">
        <v>10</v>
      </c>
    </row>
    <row r="7" spans="1:17" ht="24.75" customHeight="1" x14ac:dyDescent="0.25">
      <c r="A7" s="49" t="s">
        <v>20</v>
      </c>
      <c r="B7" s="37"/>
      <c r="C7" s="69" t="s">
        <v>21</v>
      </c>
      <c r="D7" s="84"/>
      <c r="E7" s="73">
        <v>658.9</v>
      </c>
      <c r="F7" s="70">
        <f t="shared" si="0"/>
        <v>659</v>
      </c>
      <c r="G7" s="79">
        <v>659</v>
      </c>
      <c r="H7" s="73">
        <f t="shared" si="1"/>
        <v>-0.10000000000002274</v>
      </c>
      <c r="I7" s="37"/>
      <c r="J7" s="39" t="s">
        <v>25</v>
      </c>
      <c r="K7" s="18">
        <v>10</v>
      </c>
      <c r="L7" s="89"/>
      <c r="M7" s="89"/>
      <c r="N7" s="89"/>
      <c r="O7" s="89"/>
      <c r="P7" s="89"/>
      <c r="Q7" s="37"/>
    </row>
    <row r="8" spans="1:17" s="16" customFormat="1" ht="15" x14ac:dyDescent="0.25">
      <c r="A8" s="49" t="s">
        <v>23</v>
      </c>
      <c r="B8" s="18"/>
      <c r="C8" s="69" t="s">
        <v>24</v>
      </c>
      <c r="D8" s="84"/>
      <c r="E8" s="73">
        <v>898.8</v>
      </c>
      <c r="F8" s="70">
        <f t="shared" si="0"/>
        <v>899</v>
      </c>
      <c r="G8" s="71">
        <v>899</v>
      </c>
      <c r="H8" s="73">
        <f t="shared" si="1"/>
        <v>-0.20000000000004547</v>
      </c>
      <c r="I8" s="37"/>
      <c r="J8" s="39" t="s">
        <v>56</v>
      </c>
      <c r="K8" s="18">
        <v>5</v>
      </c>
      <c r="L8" s="18"/>
      <c r="M8" s="18"/>
      <c r="N8" s="18"/>
      <c r="O8" s="18"/>
      <c r="P8" s="18"/>
      <c r="Q8" s="18"/>
    </row>
    <row r="9" spans="1:17" ht="17.25" x14ac:dyDescent="0.25">
      <c r="A9" s="49" t="s">
        <v>26</v>
      </c>
      <c r="B9" s="37"/>
      <c r="C9" s="69" t="s">
        <v>84</v>
      </c>
      <c r="D9" s="84">
        <v>183.1</v>
      </c>
      <c r="E9" s="73">
        <v>4694</v>
      </c>
      <c r="F9" s="70">
        <f t="shared" si="0"/>
        <v>1999.9</v>
      </c>
      <c r="G9" s="71">
        <v>2183</v>
      </c>
      <c r="H9" s="73">
        <f t="shared" si="1"/>
        <v>2511</v>
      </c>
      <c r="I9" s="37"/>
      <c r="J9" s="41">
        <v>2014</v>
      </c>
      <c r="K9" s="18">
        <v>10</v>
      </c>
      <c r="L9" s="18"/>
      <c r="M9" s="37"/>
      <c r="N9" s="37"/>
      <c r="O9" s="37"/>
      <c r="P9" s="37"/>
      <c r="Q9" s="37"/>
    </row>
    <row r="10" spans="1:17" x14ac:dyDescent="0.3">
      <c r="A10" s="49" t="s">
        <v>27</v>
      </c>
      <c r="B10" s="37"/>
      <c r="C10" s="69" t="s">
        <v>28</v>
      </c>
      <c r="D10" s="84"/>
      <c r="E10" s="73">
        <v>29.5</v>
      </c>
      <c r="F10" s="70">
        <f t="shared" si="0"/>
        <v>29.5</v>
      </c>
      <c r="G10" s="71">
        <v>29.5</v>
      </c>
      <c r="H10" s="73">
        <f t="shared" si="1"/>
        <v>0</v>
      </c>
      <c r="I10" s="37"/>
      <c r="J10" s="39" t="s">
        <v>19</v>
      </c>
      <c r="K10" s="18">
        <v>10</v>
      </c>
      <c r="L10" s="18"/>
      <c r="M10" s="37"/>
      <c r="N10" s="37"/>
      <c r="O10" s="37"/>
      <c r="P10" s="37"/>
      <c r="Q10" s="37"/>
    </row>
    <row r="11" spans="1:17" ht="15" x14ac:dyDescent="0.25">
      <c r="A11" s="49" t="s">
        <v>29</v>
      </c>
      <c r="B11" s="37"/>
      <c r="C11" s="69" t="s">
        <v>30</v>
      </c>
      <c r="D11" s="84">
        <v>4.3</v>
      </c>
      <c r="E11" s="73">
        <v>358.5</v>
      </c>
      <c r="F11" s="70">
        <f t="shared" si="0"/>
        <v>358.7</v>
      </c>
      <c r="G11" s="71">
        <v>363</v>
      </c>
      <c r="H11" s="73">
        <f t="shared" si="1"/>
        <v>-4.5</v>
      </c>
      <c r="I11" s="37"/>
      <c r="J11" s="39" t="s">
        <v>25</v>
      </c>
      <c r="K11" s="18">
        <v>10</v>
      </c>
      <c r="L11" s="18"/>
      <c r="M11" s="37"/>
      <c r="N11" s="37"/>
      <c r="O11" s="37"/>
      <c r="P11" s="37"/>
      <c r="Q11" s="37"/>
    </row>
    <row r="12" spans="1:17" ht="16.2" x14ac:dyDescent="0.3">
      <c r="A12" s="49" t="s">
        <v>59</v>
      </c>
      <c r="B12" s="37"/>
      <c r="C12" s="69" t="s">
        <v>85</v>
      </c>
      <c r="D12" s="84">
        <v>64.3</v>
      </c>
      <c r="E12" s="73">
        <v>3000</v>
      </c>
      <c r="F12" s="70">
        <f t="shared" ref="F12" si="2">+G12-D12</f>
        <v>1999.7</v>
      </c>
      <c r="G12" s="71">
        <v>2064</v>
      </c>
      <c r="H12" s="73">
        <f t="shared" ref="H12" si="3">+E12-G12</f>
        <v>936</v>
      </c>
      <c r="I12" s="37"/>
      <c r="J12" s="39"/>
      <c r="K12" s="18"/>
      <c r="L12" s="18"/>
      <c r="M12" s="37"/>
      <c r="N12" s="37"/>
      <c r="O12" s="37"/>
      <c r="P12" s="37"/>
      <c r="Q12" s="37"/>
    </row>
    <row r="13" spans="1:17" ht="15" x14ac:dyDescent="0.25">
      <c r="A13" s="49" t="s">
        <v>60</v>
      </c>
      <c r="B13" s="37"/>
      <c r="C13" s="69" t="s">
        <v>61</v>
      </c>
      <c r="D13" s="84">
        <v>4.8</v>
      </c>
      <c r="E13" s="73">
        <v>500</v>
      </c>
      <c r="F13" s="70">
        <f t="shared" ref="F13:F14" si="4">+G13-D13</f>
        <v>795.2</v>
      </c>
      <c r="G13" s="71">
        <v>800</v>
      </c>
      <c r="H13" s="73">
        <f t="shared" ref="H13:H14" si="5">+E13-G13</f>
        <v>-300</v>
      </c>
      <c r="I13" s="37"/>
      <c r="J13" s="39"/>
      <c r="K13" s="18"/>
      <c r="L13" s="18"/>
      <c r="M13" s="37"/>
      <c r="N13" s="37"/>
      <c r="O13" s="37"/>
      <c r="P13" s="37"/>
      <c r="Q13" s="37"/>
    </row>
    <row r="14" spans="1:17" ht="15" x14ac:dyDescent="0.25">
      <c r="A14" s="49" t="s">
        <v>62</v>
      </c>
      <c r="B14" s="37"/>
      <c r="C14" s="69" t="s">
        <v>63</v>
      </c>
      <c r="D14" s="84"/>
      <c r="E14" s="73">
        <v>1000</v>
      </c>
      <c r="F14" s="70">
        <f t="shared" si="4"/>
        <v>1000</v>
      </c>
      <c r="G14" s="71">
        <v>1000</v>
      </c>
      <c r="H14" s="73">
        <f t="shared" si="5"/>
        <v>0</v>
      </c>
      <c r="I14" s="37"/>
      <c r="J14" s="39"/>
      <c r="K14" s="18"/>
      <c r="L14" s="18"/>
      <c r="M14" s="37"/>
      <c r="N14" s="37"/>
      <c r="O14" s="37"/>
      <c r="P14" s="37"/>
      <c r="Q14" s="37"/>
    </row>
    <row r="15" spans="1:17" s="24" customFormat="1" x14ac:dyDescent="0.3">
      <c r="A15" s="49" t="s">
        <v>31</v>
      </c>
      <c r="B15" s="43"/>
      <c r="C15" s="69" t="s">
        <v>32</v>
      </c>
      <c r="D15" s="84"/>
      <c r="E15" s="73">
        <v>356</v>
      </c>
      <c r="F15" s="70">
        <f t="shared" si="0"/>
        <v>356</v>
      </c>
      <c r="G15" s="72">
        <v>356</v>
      </c>
      <c r="H15" s="73">
        <f t="shared" si="1"/>
        <v>0</v>
      </c>
      <c r="I15" s="37"/>
      <c r="J15" s="39" t="s">
        <v>19</v>
      </c>
      <c r="K15" s="42">
        <v>10</v>
      </c>
      <c r="L15" s="42"/>
      <c r="M15" s="43"/>
      <c r="N15" s="43"/>
      <c r="O15" s="43"/>
      <c r="P15" s="43"/>
      <c r="Q15" s="43"/>
    </row>
    <row r="16" spans="1:17" ht="15" x14ac:dyDescent="0.25">
      <c r="A16" s="49" t="s">
        <v>33</v>
      </c>
      <c r="B16" s="37"/>
      <c r="C16" s="69" t="s">
        <v>34</v>
      </c>
      <c r="D16" s="84">
        <v>1318.8</v>
      </c>
      <c r="E16" s="73">
        <v>1841</v>
      </c>
      <c r="F16" s="70">
        <f t="shared" si="0"/>
        <v>500</v>
      </c>
      <c r="G16" s="79">
        <v>1818.8</v>
      </c>
      <c r="H16" s="73">
        <f t="shared" si="1"/>
        <v>22.200000000000045</v>
      </c>
      <c r="I16" s="37"/>
      <c r="J16" s="40" t="s">
        <v>55</v>
      </c>
      <c r="K16" s="18">
        <v>10</v>
      </c>
      <c r="L16" s="18"/>
      <c r="M16" s="37"/>
      <c r="N16" s="37"/>
      <c r="O16" s="37"/>
      <c r="P16" s="37"/>
      <c r="Q16" s="37"/>
    </row>
    <row r="17" spans="1:17" ht="15" x14ac:dyDescent="0.25">
      <c r="A17" s="49"/>
      <c r="B17" s="37"/>
      <c r="C17" s="69" t="s">
        <v>89</v>
      </c>
      <c r="D17" s="84">
        <v>35.4</v>
      </c>
      <c r="E17" s="73">
        <v>0</v>
      </c>
      <c r="F17" s="70">
        <f t="shared" ref="F17" si="6">+G17-D17</f>
        <v>0</v>
      </c>
      <c r="G17" s="79">
        <v>35.4</v>
      </c>
      <c r="H17" s="73">
        <f t="shared" ref="H17" si="7">+E17-G17</f>
        <v>-35.4</v>
      </c>
      <c r="I17" s="37"/>
      <c r="J17" s="40"/>
      <c r="K17" s="18"/>
      <c r="L17" s="18"/>
      <c r="M17" s="37"/>
      <c r="N17" s="37"/>
      <c r="O17" s="37"/>
      <c r="P17" s="37"/>
      <c r="Q17" s="37"/>
    </row>
    <row r="18" spans="1:17" ht="15" x14ac:dyDescent="0.25">
      <c r="A18" s="49" t="s">
        <v>64</v>
      </c>
      <c r="B18" s="37"/>
      <c r="C18" s="69" t="s">
        <v>66</v>
      </c>
      <c r="D18" s="84"/>
      <c r="E18" s="73">
        <v>3500</v>
      </c>
      <c r="F18" s="70">
        <f t="shared" ref="F18:F19" si="8">+G18-D18</f>
        <v>0</v>
      </c>
      <c r="G18" s="79">
        <v>0</v>
      </c>
      <c r="H18" s="73">
        <f t="shared" ref="H18:H19" si="9">+E18-G18</f>
        <v>3500</v>
      </c>
      <c r="I18" s="37"/>
      <c r="J18" s="40"/>
      <c r="K18" s="18"/>
      <c r="L18" s="18"/>
      <c r="M18" s="37"/>
      <c r="N18" s="37"/>
      <c r="O18" s="37"/>
      <c r="P18" s="37"/>
      <c r="Q18" s="37"/>
    </row>
    <row r="19" spans="1:17" ht="15" x14ac:dyDescent="0.25">
      <c r="A19" s="49" t="s">
        <v>65</v>
      </c>
      <c r="B19" s="37"/>
      <c r="C19" s="69" t="s">
        <v>67</v>
      </c>
      <c r="D19" s="84"/>
      <c r="E19" s="73">
        <v>1000</v>
      </c>
      <c r="F19" s="70">
        <f t="shared" si="8"/>
        <v>1000</v>
      </c>
      <c r="G19" s="79">
        <v>1000</v>
      </c>
      <c r="H19" s="73">
        <f t="shared" si="9"/>
        <v>0</v>
      </c>
      <c r="I19" s="37"/>
      <c r="J19" s="40"/>
      <c r="K19" s="18"/>
      <c r="L19" s="18"/>
      <c r="M19" s="37"/>
      <c r="N19" s="37"/>
      <c r="O19" s="37"/>
      <c r="P19" s="37"/>
      <c r="Q19" s="37"/>
    </row>
    <row r="20" spans="1:17" ht="15" x14ac:dyDescent="0.25">
      <c r="A20" s="50"/>
      <c r="B20" s="37"/>
      <c r="C20" s="74"/>
      <c r="D20" s="85"/>
      <c r="E20" s="75"/>
      <c r="F20" s="75"/>
      <c r="G20" s="86"/>
      <c r="H20" s="75"/>
      <c r="I20" s="37"/>
      <c r="J20" s="37"/>
      <c r="K20" s="37"/>
      <c r="L20" s="37"/>
      <c r="M20" s="37"/>
      <c r="N20" s="37"/>
      <c r="O20" s="37"/>
      <c r="P20" s="37"/>
      <c r="Q20" s="37"/>
    </row>
    <row r="21" spans="1:17" ht="15" x14ac:dyDescent="0.25">
      <c r="A21" s="58" t="s">
        <v>36</v>
      </c>
      <c r="B21" s="59"/>
      <c r="C21" s="76" t="s">
        <v>37</v>
      </c>
      <c r="D21" s="84">
        <v>4.7</v>
      </c>
      <c r="E21" s="73">
        <v>116.1</v>
      </c>
      <c r="F21" s="70">
        <f t="shared" si="0"/>
        <v>111</v>
      </c>
      <c r="G21" s="79">
        <v>115.7</v>
      </c>
      <c r="H21" s="73">
        <f t="shared" si="1"/>
        <v>0.39999999999999147</v>
      </c>
      <c r="I21" s="37"/>
      <c r="J21" s="39" t="s">
        <v>19</v>
      </c>
      <c r="K21" s="18">
        <v>10</v>
      </c>
      <c r="L21" s="18"/>
      <c r="M21" s="37"/>
      <c r="N21" s="37"/>
      <c r="O21" s="37"/>
      <c r="P21" s="37"/>
      <c r="Q21" s="37"/>
    </row>
    <row r="22" spans="1:17" ht="15" x14ac:dyDescent="0.25">
      <c r="A22" s="49"/>
      <c r="B22" s="37"/>
      <c r="C22" s="69"/>
      <c r="D22" s="84"/>
      <c r="E22" s="73"/>
      <c r="F22" s="70"/>
      <c r="G22" s="79"/>
      <c r="H22" s="73"/>
      <c r="I22" s="37"/>
      <c r="J22" s="39"/>
      <c r="K22" s="18"/>
      <c r="L22" s="18"/>
      <c r="M22" s="37"/>
      <c r="N22" s="37"/>
      <c r="O22" s="37"/>
      <c r="P22" s="37"/>
      <c r="Q22" s="37"/>
    </row>
    <row r="23" spans="1:17" x14ac:dyDescent="0.3">
      <c r="A23" s="55" t="s">
        <v>38</v>
      </c>
      <c r="B23" s="57"/>
      <c r="C23" s="77" t="s">
        <v>39</v>
      </c>
      <c r="D23" s="87">
        <v>73.5</v>
      </c>
      <c r="E23" s="80">
        <v>542.4</v>
      </c>
      <c r="F23" s="78">
        <f t="shared" si="0"/>
        <v>518.29999999999995</v>
      </c>
      <c r="G23" s="79">
        <v>591.79999999999995</v>
      </c>
      <c r="H23" s="79">
        <f t="shared" si="1"/>
        <v>-49.399999999999977</v>
      </c>
      <c r="I23" s="37"/>
      <c r="J23" s="44" t="s">
        <v>40</v>
      </c>
      <c r="K23" s="18">
        <v>20</v>
      </c>
      <c r="L23" s="18"/>
      <c r="M23" s="37"/>
      <c r="N23" s="37"/>
      <c r="O23" s="37"/>
      <c r="P23" s="37"/>
      <c r="Q23" s="37"/>
    </row>
    <row r="24" spans="1:17" ht="15" x14ac:dyDescent="0.25">
      <c r="A24" s="49"/>
      <c r="B24" s="37"/>
      <c r="C24" s="69"/>
      <c r="D24" s="85"/>
      <c r="E24" s="73"/>
      <c r="F24" s="75"/>
      <c r="G24" s="86"/>
      <c r="H24" s="86"/>
      <c r="I24" s="37"/>
      <c r="J24" s="37"/>
      <c r="K24" s="37"/>
      <c r="L24" s="37"/>
      <c r="M24" s="37"/>
      <c r="N24" s="37"/>
      <c r="O24" s="37"/>
      <c r="P24" s="37"/>
      <c r="Q24" s="37"/>
    </row>
    <row r="25" spans="1:17" ht="15" x14ac:dyDescent="0.25">
      <c r="A25" s="55" t="s">
        <v>41</v>
      </c>
      <c r="B25" s="57"/>
      <c r="C25" s="77" t="s">
        <v>42</v>
      </c>
      <c r="D25" s="87">
        <v>233.4</v>
      </c>
      <c r="E25" s="80">
        <v>1495.7</v>
      </c>
      <c r="F25" s="78">
        <f t="shared" ref="F25" si="10">+G25-D25</f>
        <v>1262.3999999999999</v>
      </c>
      <c r="G25" s="80">
        <v>1495.8</v>
      </c>
      <c r="H25" s="80">
        <f t="shared" si="1"/>
        <v>-9.9999999999909051E-2</v>
      </c>
      <c r="I25" s="37"/>
      <c r="J25" s="45" t="s">
        <v>35</v>
      </c>
      <c r="K25" s="18">
        <v>10</v>
      </c>
      <c r="L25" s="18">
        <v>1100</v>
      </c>
      <c r="M25" s="37"/>
      <c r="N25" s="37"/>
      <c r="O25" s="37"/>
      <c r="P25" s="37"/>
      <c r="Q25" s="37"/>
    </row>
    <row r="26" spans="1:17" ht="15" x14ac:dyDescent="0.25">
      <c r="A26" s="49" t="s">
        <v>68</v>
      </c>
      <c r="B26" s="37"/>
      <c r="C26" s="69" t="s">
        <v>69</v>
      </c>
      <c r="D26" s="79">
        <v>19.399999999999999</v>
      </c>
      <c r="E26" s="73"/>
      <c r="F26" s="70"/>
      <c r="G26" s="86"/>
      <c r="H26" s="73"/>
      <c r="I26" s="37"/>
      <c r="J26" s="45" t="s">
        <v>22</v>
      </c>
      <c r="K26" s="18"/>
      <c r="L26" s="18">
        <v>428.9</v>
      </c>
      <c r="M26" s="37"/>
      <c r="N26" s="37"/>
      <c r="O26" s="37"/>
      <c r="P26" s="37"/>
      <c r="Q26" s="37"/>
    </row>
    <row r="27" spans="1:17" x14ac:dyDescent="0.3">
      <c r="A27" s="49" t="s">
        <v>70</v>
      </c>
      <c r="B27" s="37"/>
      <c r="C27" s="69" t="s">
        <v>71</v>
      </c>
      <c r="D27" s="79">
        <v>214</v>
      </c>
      <c r="E27" s="73"/>
      <c r="F27" s="70"/>
      <c r="G27" s="86"/>
      <c r="H27" s="73"/>
      <c r="I27" s="37"/>
      <c r="J27" s="18"/>
      <c r="K27" s="18"/>
      <c r="L27" s="18"/>
      <c r="M27" s="37"/>
      <c r="N27" s="37"/>
      <c r="O27" s="37"/>
      <c r="P27" s="37"/>
      <c r="Q27" s="37"/>
    </row>
    <row r="28" spans="1:17" x14ac:dyDescent="0.3">
      <c r="A28" s="49"/>
      <c r="B28" s="37"/>
      <c r="C28" s="69" t="s">
        <v>72</v>
      </c>
      <c r="D28" s="84"/>
      <c r="E28" s="73"/>
      <c r="F28" s="70"/>
      <c r="G28" s="86"/>
      <c r="H28" s="73"/>
      <c r="I28" s="37"/>
      <c r="J28" s="18"/>
      <c r="K28" s="18"/>
      <c r="L28" s="18"/>
      <c r="M28" s="37"/>
      <c r="N28" s="37"/>
      <c r="O28" s="37"/>
      <c r="P28" s="37"/>
      <c r="Q28" s="37"/>
    </row>
    <row r="29" spans="1:17" ht="15" x14ac:dyDescent="0.25">
      <c r="A29" s="49"/>
      <c r="B29" s="37"/>
      <c r="C29" s="69" t="s">
        <v>73</v>
      </c>
      <c r="D29" s="84"/>
      <c r="E29" s="73"/>
      <c r="F29" s="70"/>
      <c r="G29" s="86"/>
      <c r="H29" s="73"/>
      <c r="I29" s="18"/>
      <c r="J29" s="18"/>
      <c r="K29" s="18"/>
      <c r="L29" s="18"/>
      <c r="M29" s="37"/>
      <c r="N29" s="37"/>
      <c r="O29" s="37"/>
      <c r="P29" s="37"/>
      <c r="Q29" s="37"/>
    </row>
    <row r="30" spans="1:17" ht="15" x14ac:dyDescent="0.25">
      <c r="A30" s="49"/>
      <c r="B30" s="37"/>
      <c r="C30" s="69" t="s">
        <v>74</v>
      </c>
      <c r="D30" s="84"/>
      <c r="E30" s="73"/>
      <c r="F30" s="70"/>
      <c r="G30" s="86"/>
      <c r="H30" s="73"/>
      <c r="I30" s="18"/>
      <c r="J30" s="18"/>
      <c r="K30" s="18"/>
      <c r="L30" s="18"/>
      <c r="M30" s="37"/>
      <c r="N30" s="37"/>
      <c r="O30" s="37"/>
      <c r="P30" s="37"/>
      <c r="Q30" s="37"/>
    </row>
    <row r="31" spans="1:17" ht="15" x14ac:dyDescent="0.25">
      <c r="A31" s="49"/>
      <c r="B31" s="37"/>
      <c r="C31" s="69" t="s">
        <v>75</v>
      </c>
      <c r="D31" s="84"/>
      <c r="E31" s="73"/>
      <c r="F31" s="70"/>
      <c r="G31" s="86"/>
      <c r="H31" s="73"/>
      <c r="I31" s="18"/>
      <c r="J31" s="18"/>
      <c r="K31" s="18"/>
      <c r="L31" s="18"/>
      <c r="M31" s="37"/>
      <c r="N31" s="37"/>
      <c r="O31" s="37"/>
      <c r="P31" s="37"/>
      <c r="Q31" s="37"/>
    </row>
    <row r="32" spans="1:17" x14ac:dyDescent="0.3">
      <c r="A32" s="49"/>
      <c r="B32" s="48"/>
      <c r="C32" s="69"/>
      <c r="D32" s="84"/>
      <c r="E32" s="73"/>
      <c r="F32" s="73"/>
      <c r="G32" s="86"/>
      <c r="H32" s="73"/>
      <c r="I32" s="18"/>
      <c r="J32" s="18"/>
      <c r="K32" s="18"/>
      <c r="L32" s="18"/>
      <c r="M32" s="37"/>
      <c r="N32" s="37"/>
      <c r="O32" s="37"/>
      <c r="P32" s="37"/>
      <c r="Q32" s="37"/>
    </row>
    <row r="33" spans="1:17" x14ac:dyDescent="0.3">
      <c r="A33" s="55" t="s">
        <v>43</v>
      </c>
      <c r="B33" s="56"/>
      <c r="C33" s="77" t="s">
        <v>83</v>
      </c>
      <c r="D33" s="87">
        <v>236.4</v>
      </c>
      <c r="E33" s="80">
        <v>2192.4</v>
      </c>
      <c r="F33" s="80">
        <f t="shared" ref="F33" si="11">+G33-D33</f>
        <v>1956</v>
      </c>
      <c r="G33" s="80">
        <v>2192.4</v>
      </c>
      <c r="H33" s="80">
        <f t="shared" ref="H33" si="12">+E33-G33</f>
        <v>0</v>
      </c>
      <c r="I33" s="20"/>
      <c r="J33" s="44" t="s">
        <v>55</v>
      </c>
      <c r="K33" s="18">
        <v>20</v>
      </c>
      <c r="L33" s="18"/>
      <c r="M33" s="37"/>
      <c r="N33" s="37"/>
      <c r="O33" s="37"/>
      <c r="P33" s="37"/>
      <c r="Q33" s="37"/>
    </row>
    <row r="34" spans="1:17" ht="15" hidden="1" x14ac:dyDescent="0.25">
      <c r="A34" s="49" t="s">
        <v>44</v>
      </c>
      <c r="B34" s="48"/>
      <c r="C34" s="69" t="s">
        <v>45</v>
      </c>
      <c r="D34" s="84">
        <v>0</v>
      </c>
      <c r="E34" s="73"/>
      <c r="F34" s="73"/>
      <c r="G34" s="81"/>
      <c r="H34" s="81"/>
      <c r="I34" s="12"/>
      <c r="J34" s="12"/>
      <c r="K34" s="12"/>
      <c r="L34" s="12"/>
      <c r="M34" s="37"/>
      <c r="N34" s="37"/>
      <c r="O34" s="37"/>
      <c r="P34" s="37"/>
      <c r="Q34" s="37"/>
    </row>
    <row r="35" spans="1:17" ht="15" hidden="1" x14ac:dyDescent="0.25">
      <c r="A35" s="49" t="s">
        <v>46</v>
      </c>
      <c r="B35" s="48"/>
      <c r="C35" s="69" t="s">
        <v>47</v>
      </c>
      <c r="D35" s="84">
        <v>0</v>
      </c>
      <c r="E35" s="73"/>
      <c r="F35" s="73"/>
      <c r="G35" s="81"/>
      <c r="H35" s="81"/>
      <c r="I35" s="12"/>
      <c r="J35" s="12"/>
      <c r="K35" s="12"/>
      <c r="L35" s="12"/>
    </row>
    <row r="36" spans="1:17" ht="15" hidden="1" x14ac:dyDescent="0.25">
      <c r="A36" s="49" t="s">
        <v>48</v>
      </c>
      <c r="B36" s="48"/>
      <c r="C36" s="69" t="s">
        <v>49</v>
      </c>
      <c r="D36" s="84">
        <v>0</v>
      </c>
      <c r="E36" s="73"/>
      <c r="F36" s="73"/>
      <c r="G36" s="81"/>
      <c r="H36" s="81"/>
      <c r="I36" s="12"/>
      <c r="J36" s="12"/>
      <c r="K36" s="12"/>
      <c r="L36" s="12"/>
    </row>
    <row r="37" spans="1:17" x14ac:dyDescent="0.3">
      <c r="A37" s="49" t="s">
        <v>76</v>
      </c>
      <c r="B37" s="48"/>
      <c r="C37" s="69" t="s">
        <v>77</v>
      </c>
      <c r="D37" s="79">
        <v>236.4</v>
      </c>
      <c r="E37" s="73"/>
      <c r="F37" s="73"/>
      <c r="G37" s="81"/>
      <c r="H37" s="81"/>
      <c r="I37" s="25"/>
      <c r="J37" s="25"/>
      <c r="K37" s="25"/>
      <c r="L37" s="12"/>
    </row>
    <row r="38" spans="1:17" x14ac:dyDescent="0.3">
      <c r="A38" s="49"/>
      <c r="B38" s="48"/>
      <c r="C38" s="69" t="s">
        <v>78</v>
      </c>
      <c r="D38" s="84"/>
      <c r="E38" s="73"/>
      <c r="F38" s="73"/>
      <c r="G38" s="81"/>
      <c r="H38" s="81"/>
      <c r="I38" s="25"/>
      <c r="J38" s="25"/>
      <c r="K38" s="25"/>
      <c r="L38" s="12"/>
    </row>
    <row r="39" spans="1:17" x14ac:dyDescent="0.3">
      <c r="A39" s="49"/>
      <c r="B39" s="48"/>
      <c r="C39" s="69" t="s">
        <v>79</v>
      </c>
      <c r="D39" s="84"/>
      <c r="E39" s="73"/>
      <c r="F39" s="73"/>
      <c r="G39" s="81"/>
      <c r="H39" s="81"/>
      <c r="I39" s="25"/>
      <c r="J39" s="25"/>
      <c r="K39" s="25"/>
      <c r="L39" s="12"/>
    </row>
    <row r="40" spans="1:17" x14ac:dyDescent="0.3">
      <c r="A40" s="49"/>
      <c r="B40" s="48"/>
      <c r="C40" s="69" t="s">
        <v>80</v>
      </c>
      <c r="D40" s="84"/>
      <c r="E40" s="73"/>
      <c r="F40" s="73"/>
      <c r="G40" s="81"/>
      <c r="H40" s="81"/>
      <c r="I40" s="25"/>
      <c r="J40" s="25"/>
      <c r="K40" s="25"/>
      <c r="L40" s="12"/>
    </row>
    <row r="41" spans="1:17" x14ac:dyDescent="0.3">
      <c r="A41" s="49"/>
      <c r="B41" s="48"/>
      <c r="C41" s="69" t="s">
        <v>81</v>
      </c>
      <c r="D41" s="84"/>
      <c r="E41" s="73"/>
      <c r="F41" s="73"/>
      <c r="G41" s="81"/>
      <c r="H41" s="81"/>
      <c r="I41" s="25"/>
      <c r="J41" s="25"/>
      <c r="K41" s="25"/>
      <c r="L41" s="12"/>
    </row>
    <row r="42" spans="1:17" x14ac:dyDescent="0.3">
      <c r="A42" s="49"/>
      <c r="B42" s="48"/>
      <c r="C42" s="69" t="s">
        <v>82</v>
      </c>
      <c r="D42" s="84"/>
      <c r="E42" s="73"/>
      <c r="F42" s="73"/>
      <c r="G42" s="88"/>
      <c r="H42" s="81"/>
      <c r="I42" s="25"/>
      <c r="J42" s="25"/>
      <c r="K42" s="25"/>
      <c r="L42" s="12"/>
    </row>
    <row r="43" spans="1:17" x14ac:dyDescent="0.3">
      <c r="A43" s="49"/>
      <c r="B43" s="48"/>
      <c r="C43" s="69"/>
      <c r="D43" s="84"/>
      <c r="E43" s="73"/>
      <c r="F43" s="73"/>
      <c r="G43" s="88"/>
      <c r="H43" s="81"/>
      <c r="I43" s="25"/>
      <c r="J43" s="25"/>
      <c r="K43" s="25"/>
      <c r="L43" s="12"/>
    </row>
    <row r="44" spans="1:17" x14ac:dyDescent="0.3">
      <c r="A44" s="51" t="s">
        <v>50</v>
      </c>
      <c r="B44" s="52"/>
      <c r="C44" s="51" t="s">
        <v>51</v>
      </c>
      <c r="D44" s="53">
        <f>SUM(D6:D19,D21,D23,D25,D33)</f>
        <v>2158.7000000000003</v>
      </c>
      <c r="E44" s="53">
        <f t="shared" ref="E44:H44" si="13">SUM(E6:E19,E21,E23,E25,E33)</f>
        <v>22313.300000000003</v>
      </c>
      <c r="F44" s="53">
        <f t="shared" si="13"/>
        <v>13524.699999999999</v>
      </c>
      <c r="G44" s="53">
        <f t="shared" si="13"/>
        <v>15683.399999999998</v>
      </c>
      <c r="H44" s="54">
        <f t="shared" si="13"/>
        <v>6629.9</v>
      </c>
      <c r="I44" s="25"/>
      <c r="J44" s="25"/>
      <c r="K44" s="25"/>
      <c r="L44" s="16"/>
    </row>
    <row r="45" spans="1:17" x14ac:dyDescent="0.3">
      <c r="B45" s="2"/>
      <c r="D45" s="31"/>
      <c r="E45" s="31"/>
      <c r="F45" s="26"/>
      <c r="G45" s="25"/>
      <c r="H45" s="25"/>
      <c r="I45" s="25"/>
      <c r="J45" s="25"/>
      <c r="K45" s="25"/>
      <c r="L45" s="25"/>
      <c r="M45" s="25"/>
    </row>
    <row r="46" spans="1:17" ht="15" hidden="1" x14ac:dyDescent="0.25">
      <c r="B46" s="2"/>
      <c r="D46" s="31"/>
      <c r="E46" s="31"/>
      <c r="F46" s="26"/>
      <c r="G46" s="25"/>
      <c r="H46" s="25"/>
      <c r="I46" s="25"/>
      <c r="J46" s="25"/>
      <c r="K46" s="25"/>
      <c r="L46" s="25"/>
      <c r="M46" s="25"/>
    </row>
    <row r="47" spans="1:17" ht="15" hidden="1" x14ac:dyDescent="0.25">
      <c r="A47" s="25"/>
      <c r="B47" s="25"/>
      <c r="C47" s="25"/>
      <c r="D47" s="26"/>
      <c r="E47" s="26"/>
      <c r="F47" s="26"/>
      <c r="G47" s="25"/>
      <c r="H47" s="18"/>
      <c r="I47" s="18"/>
      <c r="J47" s="25"/>
      <c r="K47" s="25"/>
      <c r="L47" s="25"/>
      <c r="M47" s="25"/>
    </row>
    <row r="48" spans="1:17" ht="15" hidden="1" x14ac:dyDescent="0.25">
      <c r="A48" s="25"/>
      <c r="B48" s="25"/>
      <c r="C48" s="25"/>
      <c r="D48" s="26"/>
      <c r="E48" s="26" t="s">
        <v>52</v>
      </c>
      <c r="F48" s="28" t="e">
        <f>SUM(#REF!,#REF!,#REF!,F16,F23,F33)</f>
        <v>#REF!</v>
      </c>
      <c r="G48" s="14" t="s">
        <v>53</v>
      </c>
      <c r="H48" s="18"/>
      <c r="I48" s="18"/>
      <c r="J48" s="15" t="e">
        <f>SUM(#REF!,#REF!,F23)</f>
        <v>#REF!</v>
      </c>
      <c r="K48" s="30" t="s">
        <v>57</v>
      </c>
      <c r="L48" s="16"/>
      <c r="O48" s="13"/>
    </row>
    <row r="49" spans="1:15" ht="15" hidden="1" x14ac:dyDescent="0.25">
      <c r="A49" s="25"/>
      <c r="B49" s="25"/>
      <c r="C49" s="25"/>
      <c r="D49" s="26"/>
      <c r="E49" s="26"/>
      <c r="F49" s="32" t="e">
        <f>SUM(#REF!,F6,F7,F9,F15,#REF!,#REF!,F21)+F25+F10+F11+F8</f>
        <v>#REF!</v>
      </c>
      <c r="G49" s="14" t="s">
        <v>54</v>
      </c>
      <c r="H49" s="18"/>
      <c r="I49" s="18"/>
      <c r="J49" s="15" t="e">
        <f>SUM(#REF!,F16,F33)</f>
        <v>#REF!</v>
      </c>
      <c r="K49" s="30" t="s">
        <v>55</v>
      </c>
      <c r="L49" s="16"/>
    </row>
    <row r="50" spans="1:15" ht="15" hidden="1" x14ac:dyDescent="0.25">
      <c r="A50" s="25"/>
      <c r="B50" s="25"/>
      <c r="C50" s="25"/>
      <c r="D50" s="26"/>
      <c r="E50" s="26"/>
      <c r="F50" s="22" t="e">
        <f>SUM(F48:F49)</f>
        <v>#REF!</v>
      </c>
      <c r="G50" s="20"/>
      <c r="H50" s="18"/>
      <c r="I50" s="18"/>
      <c r="J50" s="18"/>
      <c r="K50" s="18"/>
      <c r="O50" s="13"/>
    </row>
    <row r="51" spans="1:15" ht="15" hidden="1" x14ac:dyDescent="0.25">
      <c r="A51" s="25"/>
      <c r="B51" s="25"/>
      <c r="C51" s="25"/>
      <c r="D51" s="26"/>
      <c r="E51" s="26"/>
      <c r="F51" s="27"/>
      <c r="G51" s="20"/>
      <c r="H51" s="18"/>
      <c r="I51" s="18"/>
      <c r="J51" s="18"/>
      <c r="K51" s="18"/>
      <c r="L51" s="16"/>
    </row>
    <row r="52" spans="1:15" ht="15" hidden="1" x14ac:dyDescent="0.25">
      <c r="A52" s="25"/>
      <c r="B52" s="25"/>
      <c r="C52" s="25"/>
      <c r="D52" s="26"/>
      <c r="E52" s="26"/>
      <c r="F52" s="26"/>
      <c r="G52" s="18"/>
      <c r="H52" s="18"/>
      <c r="I52" s="18"/>
      <c r="J52" s="15" t="e">
        <f>SUM(L25)+#REF!</f>
        <v>#REF!</v>
      </c>
      <c r="K52" s="29" t="s">
        <v>35</v>
      </c>
      <c r="L52" s="16"/>
    </row>
    <row r="53" spans="1:15" ht="17.399999999999999" x14ac:dyDescent="0.3">
      <c r="A53" s="60"/>
      <c r="B53" s="25"/>
      <c r="C53" s="82" t="s">
        <v>86</v>
      </c>
      <c r="D53" s="26"/>
      <c r="E53" s="26"/>
      <c r="F53" s="26"/>
      <c r="G53" s="18"/>
      <c r="H53" s="18"/>
      <c r="I53" s="18"/>
      <c r="J53" s="15" t="e">
        <f>SUM(F8,#REF!,L26)</f>
        <v>#REF!</v>
      </c>
      <c r="K53" s="29" t="s">
        <v>22</v>
      </c>
      <c r="L53" s="16"/>
    </row>
    <row r="54" spans="1:15" ht="17.399999999999999" x14ac:dyDescent="0.3">
      <c r="A54" s="60"/>
      <c r="B54" s="25"/>
      <c r="C54" s="82" t="s">
        <v>87</v>
      </c>
      <c r="D54" s="26"/>
      <c r="E54" s="26"/>
      <c r="F54" s="26"/>
      <c r="G54" s="18"/>
      <c r="H54" s="18"/>
      <c r="I54" s="18"/>
      <c r="J54" s="15" t="e">
        <f>SUM(F7,F11,F15,#REF!,F21)+F10+F6</f>
        <v>#REF!</v>
      </c>
      <c r="K54" s="29" t="s">
        <v>19</v>
      </c>
      <c r="L54" s="16"/>
    </row>
    <row r="55" spans="1:15" x14ac:dyDescent="0.3">
      <c r="A55" s="25"/>
      <c r="B55" s="25"/>
      <c r="C55" s="25"/>
      <c r="D55" s="26"/>
      <c r="E55" s="26"/>
      <c r="F55" s="26"/>
      <c r="G55" s="18"/>
      <c r="H55" s="18"/>
      <c r="I55" s="18"/>
      <c r="J55" s="19"/>
      <c r="K55" s="19"/>
      <c r="L55" s="19"/>
    </row>
    <row r="56" spans="1:15" x14ac:dyDescent="0.3">
      <c r="A56" s="17"/>
      <c r="B56" s="18"/>
      <c r="C56" s="17"/>
      <c r="D56" s="19"/>
      <c r="E56" s="19"/>
      <c r="F56" s="12"/>
      <c r="G56" s="18"/>
      <c r="H56" s="18"/>
      <c r="I56" s="18"/>
      <c r="J56" s="19"/>
      <c r="K56" s="19"/>
      <c r="L56" s="19"/>
      <c r="M56" s="17"/>
      <c r="N56" s="19"/>
    </row>
    <row r="57" spans="1:15" x14ac:dyDescent="0.3">
      <c r="A57" s="17"/>
      <c r="B57" s="18"/>
      <c r="C57" s="17"/>
      <c r="D57" s="19"/>
      <c r="E57" s="19"/>
      <c r="F57" s="12"/>
      <c r="G57" s="19"/>
      <c r="H57" s="20"/>
      <c r="I57" s="18"/>
      <c r="J57" s="18"/>
      <c r="K57" s="17"/>
      <c r="L57" s="18"/>
      <c r="M57" s="17"/>
      <c r="N57" s="19"/>
    </row>
    <row r="58" spans="1:15" s="16" customFormat="1" x14ac:dyDescent="0.3">
      <c r="A58" s="17"/>
      <c r="B58" s="18"/>
      <c r="C58" s="17"/>
      <c r="D58" s="19"/>
      <c r="E58" s="19"/>
      <c r="F58" s="12"/>
      <c r="G58" s="19"/>
      <c r="H58" s="20"/>
      <c r="I58" s="18"/>
      <c r="J58" s="18"/>
      <c r="K58" s="17"/>
      <c r="L58" s="18"/>
      <c r="M58" s="17"/>
      <c r="N58" s="19"/>
    </row>
    <row r="59" spans="1:15" s="16" customFormat="1" x14ac:dyDescent="0.3">
      <c r="A59" s="17"/>
      <c r="B59" s="18"/>
      <c r="C59" s="17"/>
      <c r="D59" s="19"/>
      <c r="E59" s="19"/>
      <c r="F59" s="12"/>
      <c r="G59" s="19"/>
      <c r="H59" s="20"/>
      <c r="I59" s="18"/>
      <c r="J59" s="18"/>
      <c r="K59" s="17"/>
      <c r="L59" s="18"/>
      <c r="M59" s="17"/>
      <c r="N59" s="19"/>
    </row>
    <row r="60" spans="1:15" s="16" customFormat="1" x14ac:dyDescent="0.3">
      <c r="A60" s="17"/>
      <c r="B60" s="18"/>
      <c r="C60" s="17"/>
      <c r="D60" s="19"/>
      <c r="E60" s="19"/>
      <c r="F60" s="12"/>
      <c r="G60" s="19"/>
      <c r="H60" s="20"/>
      <c r="I60" s="18"/>
      <c r="J60" s="18"/>
      <c r="K60" s="17"/>
      <c r="L60" s="18"/>
      <c r="M60" s="17"/>
      <c r="N60" s="19"/>
    </row>
    <row r="61" spans="1:15" s="16" customFormat="1" x14ac:dyDescent="0.3">
      <c r="A61" s="17"/>
      <c r="B61" s="18"/>
      <c r="C61" s="17"/>
      <c r="D61" s="19"/>
      <c r="E61" s="19"/>
      <c r="F61" s="12"/>
      <c r="G61" s="19"/>
      <c r="H61" s="20"/>
      <c r="I61" s="18"/>
      <c r="J61" s="18"/>
      <c r="K61" s="17"/>
      <c r="L61" s="18"/>
      <c r="M61" s="17"/>
      <c r="N61" s="19"/>
    </row>
    <row r="62" spans="1:15" x14ac:dyDescent="0.3">
      <c r="A62" s="17"/>
      <c r="B62" s="18"/>
      <c r="C62" s="17"/>
      <c r="D62" s="19"/>
      <c r="E62" s="19"/>
      <c r="F62" s="12"/>
      <c r="G62" s="19"/>
      <c r="H62" s="20"/>
      <c r="I62" s="18"/>
      <c r="J62" s="18"/>
      <c r="K62" s="17"/>
      <c r="L62" s="18"/>
      <c r="M62" s="17"/>
      <c r="N62" s="19"/>
    </row>
    <row r="63" spans="1:15" x14ac:dyDescent="0.3">
      <c r="A63" s="17"/>
      <c r="B63" s="18"/>
      <c r="C63" s="17"/>
      <c r="D63" s="19"/>
      <c r="E63" s="19"/>
      <c r="F63" s="12"/>
      <c r="G63" s="19"/>
      <c r="H63" s="20"/>
      <c r="I63" s="18"/>
      <c r="J63" s="18"/>
      <c r="K63" s="17"/>
      <c r="L63" s="18"/>
      <c r="M63" s="17"/>
      <c r="N63" s="19"/>
    </row>
    <row r="64" spans="1:15" x14ac:dyDescent="0.3">
      <c r="A64" s="17"/>
      <c r="B64" s="18"/>
      <c r="C64" s="17"/>
      <c r="D64" s="19"/>
      <c r="E64" s="19"/>
      <c r="F64" s="12"/>
      <c r="G64" s="19"/>
      <c r="H64" s="20"/>
      <c r="I64" s="18"/>
      <c r="J64" s="18"/>
      <c r="K64" s="17"/>
      <c r="L64" s="18"/>
      <c r="M64" s="17"/>
      <c r="N64" s="19"/>
    </row>
    <row r="65" spans="1:14" x14ac:dyDescent="0.3">
      <c r="A65" s="17"/>
      <c r="B65" s="18"/>
      <c r="C65" s="17"/>
      <c r="D65" s="19"/>
      <c r="E65" s="19"/>
      <c r="F65" s="12"/>
      <c r="G65" s="19"/>
      <c r="H65" s="20"/>
      <c r="I65" s="18"/>
      <c r="J65" s="18"/>
      <c r="K65" s="17"/>
      <c r="L65" s="18"/>
      <c r="M65" s="17"/>
      <c r="N65" s="19"/>
    </row>
    <row r="66" spans="1:14" x14ac:dyDescent="0.3">
      <c r="A66" s="17"/>
      <c r="B66" s="18"/>
      <c r="C66" s="17"/>
      <c r="D66" s="19"/>
      <c r="E66" s="19"/>
      <c r="F66" s="12"/>
      <c r="G66" s="19"/>
      <c r="H66" s="20"/>
      <c r="I66" s="18"/>
      <c r="J66" s="18"/>
      <c r="K66" s="17"/>
      <c r="L66" s="18"/>
      <c r="M66" s="17"/>
      <c r="N66" s="19"/>
    </row>
    <row r="67" spans="1:14" x14ac:dyDescent="0.3">
      <c r="A67" s="17"/>
      <c r="B67" s="18"/>
      <c r="C67" s="17"/>
      <c r="D67" s="19"/>
      <c r="E67" s="19"/>
      <c r="F67" s="12"/>
      <c r="G67" s="19"/>
      <c r="H67" s="20"/>
      <c r="I67" s="18"/>
      <c r="J67" s="18"/>
      <c r="K67" s="17"/>
      <c r="L67" s="18"/>
      <c r="M67" s="17"/>
      <c r="N67" s="19"/>
    </row>
    <row r="68" spans="1:14" x14ac:dyDescent="0.3">
      <c r="A68" s="17"/>
      <c r="B68" s="18"/>
      <c r="C68" s="17"/>
      <c r="D68" s="19"/>
      <c r="E68" s="19"/>
      <c r="F68" s="12"/>
      <c r="G68" s="19"/>
      <c r="H68" s="20"/>
      <c r="I68" s="18"/>
      <c r="J68" s="18"/>
      <c r="K68" s="17"/>
      <c r="L68" s="18"/>
      <c r="M68" s="17"/>
      <c r="N68" s="19"/>
    </row>
    <row r="69" spans="1:14" x14ac:dyDescent="0.3">
      <c r="A69" s="17"/>
      <c r="B69" s="18"/>
      <c r="C69" s="17"/>
      <c r="D69" s="19"/>
      <c r="E69" s="19"/>
      <c r="F69" s="12"/>
      <c r="G69" s="19"/>
      <c r="H69" s="20"/>
      <c r="I69" s="18"/>
      <c r="J69" s="18"/>
      <c r="K69" s="17"/>
      <c r="L69" s="18"/>
      <c r="M69" s="17"/>
      <c r="N69" s="19"/>
    </row>
    <row r="70" spans="1:14" x14ac:dyDescent="0.3">
      <c r="A70" s="17"/>
      <c r="B70" s="18"/>
      <c r="C70" s="17"/>
      <c r="D70" s="19"/>
      <c r="E70" s="19"/>
      <c r="F70" s="12"/>
      <c r="G70" s="19"/>
      <c r="H70" s="20"/>
      <c r="I70" s="18"/>
      <c r="J70" s="18"/>
      <c r="K70" s="17"/>
      <c r="L70" s="18"/>
      <c r="M70" s="17"/>
      <c r="N70" s="19"/>
    </row>
    <row r="71" spans="1:14" x14ac:dyDescent="0.3">
      <c r="A71" s="17"/>
      <c r="B71" s="18"/>
      <c r="C71" s="17"/>
      <c r="D71" s="19"/>
      <c r="E71" s="19"/>
      <c r="F71" s="12"/>
      <c r="G71" s="19"/>
      <c r="H71" s="20"/>
      <c r="I71" s="18"/>
      <c r="J71" s="18"/>
      <c r="K71" s="17"/>
      <c r="L71" s="18"/>
      <c r="M71" s="17"/>
      <c r="N71" s="19"/>
    </row>
    <row r="72" spans="1:14" x14ac:dyDescent="0.3">
      <c r="A72" s="17"/>
      <c r="B72" s="18"/>
      <c r="C72" s="17"/>
      <c r="D72" s="19"/>
      <c r="E72" s="19"/>
      <c r="F72" s="12"/>
      <c r="G72" s="19"/>
      <c r="H72" s="20"/>
      <c r="I72" s="18"/>
      <c r="J72" s="18"/>
    </row>
    <row r="73" spans="1:14" x14ac:dyDescent="0.3">
      <c r="A73" s="21"/>
      <c r="B73" s="16"/>
      <c r="C73" s="21"/>
      <c r="D73" s="22"/>
      <c r="E73" s="22"/>
      <c r="F73" s="12"/>
      <c r="G73" s="22"/>
      <c r="H73" s="23"/>
      <c r="I73" s="16"/>
      <c r="J73" s="16"/>
    </row>
    <row r="74" spans="1:14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</row>
    <row r="75" spans="1:14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</row>
    <row r="76" spans="1:14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</row>
    <row r="77" spans="1:14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</row>
  </sheetData>
  <mergeCells count="1">
    <mergeCell ref="L7:P7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Piteå Kommun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Bäckström</dc:creator>
  <cp:lastModifiedBy>Mona Lundberg Åström</cp:lastModifiedBy>
  <cp:lastPrinted>2014-05-06T11:50:00Z</cp:lastPrinted>
  <dcterms:created xsi:type="dcterms:W3CDTF">2013-04-07T15:45:16Z</dcterms:created>
  <dcterms:modified xsi:type="dcterms:W3CDTF">2014-05-07T08:23:40Z</dcterms:modified>
</cp:coreProperties>
</file>